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2" documentId="8_{7109D682-8898-4CD7-930F-E0E1827A87E7}" xr6:coauthVersionLast="47" xr6:coauthVersionMax="47" xr10:uidLastSave="{05375748-15DC-40BF-B941-4938FF667DB3}"/>
  <bookViews>
    <workbookView xWindow="13740" yWindow="975" windowWidth="23550" windowHeight="1278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H60" i="1"/>
  <c r="H64" i="1"/>
  <c r="H36" i="1"/>
  <c r="H9" i="1"/>
  <c r="H3" i="1"/>
  <c r="H34" i="1"/>
  <c r="H63" i="1"/>
  <c r="H42" i="1"/>
  <c r="H16" i="1"/>
  <c r="H4" i="1"/>
  <c r="H46" i="1" l="1"/>
  <c r="H7" i="1"/>
  <c r="H6" i="1"/>
  <c r="H31" i="1"/>
  <c r="H61" i="1"/>
  <c r="H28" i="1"/>
</calcChain>
</file>

<file path=xl/sharedStrings.xml><?xml version="1.0" encoding="utf-8"?>
<sst xmlns="http://schemas.openxmlformats.org/spreadsheetml/2006/main" count="235" uniqueCount="174">
  <si>
    <t>CIG</t>
  </si>
  <si>
    <t>IMPORTO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</si>
  <si>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</si>
  <si>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</si>
  <si>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</si>
  <si>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</si>
  <si>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</si>
  <si>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</si>
  <si>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</si>
  <si>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</si>
  <si>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</si>
  <si>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</si>
  <si>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</si>
  <si>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</si>
  <si>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</si>
  <si>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</si>
  <si>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</si>
  <si>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Poste Italiane spa</t>
  </si>
  <si>
    <t>Vincenzo Cavallarin (giornalista)</t>
  </si>
  <si>
    <t xml:space="preserve"> VISURA SPA (ISI )</t>
  </si>
  <si>
    <t>Kalimera srl</t>
  </si>
  <si>
    <t>Data inserimento</t>
  </si>
  <si>
    <t>ELENCO FORNITORI</t>
  </si>
  <si>
    <t>PR22/a Rev. 00 del 09.09.19</t>
  </si>
  <si>
    <t>TIM</t>
  </si>
  <si>
    <t>canone manutenzione sito web -2021</t>
  </si>
  <si>
    <t>Z613098698</t>
  </si>
  <si>
    <t>CONFORTI &amp; C. servizi assicurativi sas</t>
  </si>
  <si>
    <t>Z0239A7270</t>
  </si>
  <si>
    <t>Servizio di CASELLA POSTALE - ANNO 2023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</si>
  <si>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</si>
  <si>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</si>
  <si>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</si>
  <si>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</si>
  <si>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</si>
  <si>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</si>
  <si>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Z7E3A5C9B1</t>
  </si>
  <si>
    <t>POLIZZA RC PATRIMONIALE PER ORDINE PROFESSIONALE - ANNO 2023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</si>
  <si>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</si>
  <si>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</si>
  <si>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</si>
  <si>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</si>
  <si>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</si>
  <si>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Z793B57F35</t>
  </si>
  <si>
    <t>Servizio di gestione newsletter per inviare email multiple (2023-2024)</t>
  </si>
  <si>
    <t>HERA</t>
  </si>
  <si>
    <t>ZF23BF8269</t>
  </si>
  <si>
    <t xml:space="preserve">Coordinamento della comunicazione e attività di ufficio stampa e relazioni pubbliche - periodo 1/9/2023 – 31/8/2024 </t>
  </si>
  <si>
    <t>ClassPI</t>
  </si>
  <si>
    <t>Z8A3BF81D5</t>
  </si>
  <si>
    <t>servizio di pulizia locali Ordine - 01/09/2023 - 31/08/2024</t>
  </si>
  <si>
    <t xml:space="preserve">Società Pubblicità Editoriale e Digitale S.p.A </t>
  </si>
  <si>
    <t>Manzoni spa</t>
  </si>
  <si>
    <t>IMPORTO EROGATO 2024</t>
  </si>
  <si>
    <t>B0867141DC</t>
  </si>
  <si>
    <t>Fornitura sigilli e tamponi per iscritti albo - 2024</t>
  </si>
  <si>
    <t>AFFIDAMENTO DIRETTO</t>
  </si>
  <si>
    <t>B086772F6A</t>
  </si>
  <si>
    <t>Canone manutenzione assistenza software Contabilità Ordine - 2024</t>
  </si>
  <si>
    <t>B0865FCAC9</t>
  </si>
  <si>
    <t>Contratto di manutenzione e adeguamento software Albo e Formazione per ODCEC  - Anno 2024</t>
  </si>
  <si>
    <t>Fornitura tesserini per iscritti - anno 2024</t>
  </si>
  <si>
    <t xml:space="preserve">	B08659A9EA</t>
  </si>
  <si>
    <t>Fornitura materiale per ufficio - anno 2024</t>
  </si>
  <si>
    <t>B0B06432AF</t>
  </si>
  <si>
    <t>Servizio di estrapolazione dati incarichi iscritti anni 2021-2022-2023</t>
  </si>
  <si>
    <t>CCIAA Emilia</t>
  </si>
  <si>
    <t>B0B0562900</t>
  </si>
  <si>
    <t>Servizio abilitazione pagamenti PagoPA e conservazione a norma - anno 2024</t>
  </si>
  <si>
    <t>Unimatica spa</t>
  </si>
  <si>
    <t>B08674BF3B</t>
  </si>
  <si>
    <t>POLIZZA RC PATRIMONIALE PER ORDINE PROFESSIONALE - ANNO 2024</t>
  </si>
  <si>
    <t>B0A9122A45</t>
  </si>
  <si>
    <t>FORNITURA BUSINESS KEY, SMARTCARD - CERTIFICATI CNS - ANNO 2024</t>
  </si>
  <si>
    <t>B0A92319E8</t>
  </si>
  <si>
    <t>FORNITURA CASELLE PEC ORDINE - ANNO 2024</t>
  </si>
  <si>
    <t>B086686CAA</t>
  </si>
  <si>
    <t>noleggio sala per eventodel 12/03/2024</t>
  </si>
  <si>
    <t>Grand Hotel Astoria</t>
  </si>
  <si>
    <t>B0A9002C9A</t>
  </si>
  <si>
    <t>servizio per realizzazione filmato evento 12/03/2024</t>
  </si>
  <si>
    <t xml:space="preserve">	
B0C5AA4668</t>
  </si>
  <si>
    <t>fornitura impianto audio video sede Ordine</t>
  </si>
  <si>
    <t>Promusic srl</t>
  </si>
  <si>
    <t>B0CE35B87E</t>
  </si>
  <si>
    <t>fornitura attrezzature da ufficio nuova sede</t>
  </si>
  <si>
    <t>Citterio spa</t>
  </si>
  <si>
    <t>B0C558A0AB</t>
  </si>
  <si>
    <t>fornitura pareti divisorie nuova sede</t>
  </si>
  <si>
    <t xml:space="preserve">	
B1B2A89206</t>
  </si>
  <si>
    <t>Affidamento servizi di segreteria per l'Odcec - Formazione</t>
  </si>
  <si>
    <t>B1510FAE72</t>
  </si>
  <si>
    <t xml:space="preserve">	B1D1849699</t>
  </si>
  <si>
    <t>POLIZZA ASSICURATIVA nuova SEDE ORDINE 2024</t>
  </si>
  <si>
    <t>B1DCC787CD</t>
  </si>
  <si>
    <t>Servizio di gestione newsletter per inviare email multiple (2024-2025)</t>
  </si>
  <si>
    <t>Manutenzione estintori 2024</t>
  </si>
  <si>
    <t>B1084BDBEF</t>
  </si>
  <si>
    <t xml:space="preserve">servizio di Mutuo per acquisto sede </t>
  </si>
  <si>
    <t>BPM</t>
  </si>
  <si>
    <t>B1795BAEF7</t>
  </si>
  <si>
    <t>Fornitura connettività e apparati telefonici nuova sede Ordine</t>
  </si>
  <si>
    <t>vodafone italia spa</t>
  </si>
  <si>
    <t>B179677AF0</t>
  </si>
  <si>
    <t>servizio di modifica impianto elettrico nuova sede Ordine</t>
  </si>
  <si>
    <t>moro antonio srl</t>
  </si>
  <si>
    <t>B1796DACA2</t>
  </si>
  <si>
    <t>Affidamento servizio di pulizia nuova sede Ordine</t>
  </si>
  <si>
    <t>coopservice scrl</t>
  </si>
  <si>
    <t>B179872D53</t>
  </si>
  <si>
    <t>Affidamento diretto fornitura apparati IT e soluzioni di sicurezza nuova sede Ordine</t>
  </si>
  <si>
    <t>emironet srl</t>
  </si>
  <si>
    <t>B1B2C47213</t>
  </si>
  <si>
    <t xml:space="preserve">Allestimento nuova sede – affidamento servizio di trasloco </t>
  </si>
  <si>
    <r>
      <t xml:space="preserve">ditta </t>
    </r>
    <r>
      <rPr>
        <b/>
        <sz val="11"/>
        <color theme="1"/>
        <rFont val="Calibri"/>
        <family val="2"/>
        <scheme val="minor"/>
      </rPr>
      <t>Tampelloni Maurizio</t>
    </r>
  </si>
  <si>
    <t>B20DACD19E</t>
  </si>
  <si>
    <t>B25AD9F324</t>
  </si>
  <si>
    <t>Fornitura accessori bagni sede ODCEC</t>
  </si>
  <si>
    <t>Eurosei Reggiani - 01610590356</t>
  </si>
  <si>
    <t>B26D943894</t>
  </si>
  <si>
    <t>servizio smaltimento apparecchiature elettriche obsolete</t>
  </si>
  <si>
    <t xml:space="preserve">ECO STARK S.a.s. di Bagni Mario &amp; C. - 03347760369 </t>
  </si>
  <si>
    <t>B28232D986</t>
  </si>
  <si>
    <t xml:space="preserve">Delibera di Affidamento Diretto per copia chiavi accesso nuova sede  </t>
  </si>
  <si>
    <t>ditta Casa della Chiave di Formigoni Camille e Daniele Formigoni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</si>
  <si>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</si>
  <si>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</si>
  <si>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</si>
  <si>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</si>
  <si>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</si>
  <si>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</si>
  <si>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B35DFFA16C</t>
  </si>
  <si>
    <t>Pubblicazione commerciale su quotidiano in occasione del convegno fallimentare 2024</t>
  </si>
  <si>
    <t>Italia Oggi - Class Pubblicità spa - 09864610150</t>
  </si>
  <si>
    <t>B35E17060D</t>
  </si>
  <si>
    <t>Presenti relatori in occasione del convegno fallimentare 2024</t>
  </si>
  <si>
    <t xml:space="preserve">E. Marinella srl - 04785580632 </t>
  </si>
  <si>
    <t>B35E22C133</t>
  </si>
  <si>
    <t>Pernottamento relatori in occasione del convegno fallimentare 2024</t>
  </si>
  <si>
    <t>Hotel Posta - I.Ter spa - 00348460346</t>
  </si>
  <si>
    <t>B35E31B66C</t>
  </si>
  <si>
    <t>Servizio di ristorazione in occasione del convegno fallimentare 2024</t>
  </si>
  <si>
    <t>Pause Atelier dei Sapori srl - 02771650351</t>
  </si>
  <si>
    <t>B35E46AADE</t>
  </si>
  <si>
    <t>noleggio sala in occasione del convegno fallimentare 2024</t>
  </si>
  <si>
    <t>Reggio Children srl - 01586410357</t>
  </si>
  <si>
    <t>B35E5605E1</t>
  </si>
  <si>
    <t>fornitura addobbi floreali in occasione del convegno fallimentare 2024</t>
  </si>
  <si>
    <t>Fiorista Cilloni snc - 00549350353</t>
  </si>
  <si>
    <t>B35E5E1057</t>
  </si>
  <si>
    <t>servizio agenzia di viaggi per relatori convegno fallimentare 2024</t>
  </si>
  <si>
    <t>Travels &amp; Tours di Dall'Asta Gianluca . DLLGLC67A19I342Z</t>
  </si>
  <si>
    <t>B35E69A8FF</t>
  </si>
  <si>
    <t>Noleggio sala per convegno Equocompenso 23/10/2024</t>
  </si>
  <si>
    <t>Classic - Cavalier Socrate Incerti e figli srl - 01644160341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</si>
  <si>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</si>
  <si>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</si>
  <si>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</si>
  <si>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</si>
  <si>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</si>
  <si>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</si>
  <si>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B30C9ACF46</t>
  </si>
  <si>
    <t>FORNITURA ENERGIA ELETTRICA - 2024</t>
  </si>
  <si>
    <t>Enel Energia spa 06655971007</t>
  </si>
  <si>
    <t>B40FC9EA2B</t>
  </si>
  <si>
    <t>affidamento incarico per ufficio stampa</t>
  </si>
  <si>
    <t>Vincenzo Cavallarin - CVLVCN70T12F158F</t>
  </si>
  <si>
    <t>Affidamento Diretto incarico di relatore per eventi del CPO</t>
  </si>
  <si>
    <t>Salvatore Norcia - NRCSVT77B18L219P Alessandra Augelli - GLLLSN79M45I158Z</t>
  </si>
  <si>
    <t>Affidamento Diretto servizio di riprogrammazione apertura elettronica porta esterna sede</t>
  </si>
  <si>
    <t>Luppi Rappresentanze Srl - 03503941209</t>
  </si>
  <si>
    <t>B40FB80E26</t>
  </si>
  <si>
    <t>Affidamento incarico di collaborazione per la messa a disposizione di spazi pubblicitari e attività di pianificazione editoriale 2024</t>
  </si>
  <si>
    <t>Reggio Sera Sas di Paolo Pergolizzi - 02670190350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</si>
</sst>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color rgb="FF00558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4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165" fontId="6" fillId="0" borderId="12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9" fillId="0" borderId="3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vertical="center" wrapText="1"/>
    </xf>
    <xf numFmtId="165" fontId="6" fillId="3" borderId="2" xfId="0" applyNumberFormat="1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165" fontId="6" fillId="3" borderId="0" xfId="0" applyNumberFormat="1" applyFont="1" applyFill="1"/>
    <xf numFmtId="14" fontId="6" fillId="3" borderId="4" xfId="0" quotePrefix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164" fontId="6" fillId="3" borderId="13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5" fontId="6" fillId="3" borderId="4" xfId="0" applyNumberFormat="1" applyFont="1" applyFill="1" applyBorder="1"/>
    <xf numFmtId="164" fontId="6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6" fillId="4" borderId="2" xfId="0" applyNumberFormat="1" applyFont="1" applyFill="1" applyBorder="1"/>
    <xf numFmtId="0" fontId="2" fillId="4" borderId="9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164" fontId="6" fillId="4" borderId="15" xfId="0" applyNumberFormat="1" applyFont="1" applyFill="1" applyBorder="1" applyAlignment="1">
      <alignment vertical="center"/>
    </xf>
    <xf numFmtId="14" fontId="6" fillId="5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14" fontId="6" fillId="5" borderId="2" xfId="0" quotePrefix="1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5" fontId="6" fillId="4" borderId="16" xfId="0" applyNumberFormat="1" applyFont="1" applyFill="1" applyBorder="1"/>
    <xf numFmtId="0" fontId="10" fillId="4" borderId="4" xfId="0" applyFont="1" applyFill="1" applyBorder="1"/>
    <xf numFmtId="0" fontId="6" fillId="4" borderId="4" xfId="0" applyFont="1" applyFill="1" applyBorder="1" applyAlignment="1">
      <alignment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wrapText="1"/>
    </xf>
    <xf numFmtId="166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/>
    <xf numFmtId="0" fontId="2" fillId="4" borderId="10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vertical="center" wrapText="1"/>
    </xf>
    <xf numFmtId="166" fontId="6" fillId="4" borderId="2" xfId="0" applyNumberFormat="1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4" fontId="9" fillId="0" borderId="2" xfId="2" applyFont="1" applyBorder="1" applyAlignment="1">
      <alignment horizontal="right" vertical="center" wrapText="1"/>
    </xf>
    <xf numFmtId="0" fontId="6" fillId="4" borderId="8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166" fontId="6" fillId="3" borderId="3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6" fillId="3" borderId="2" xfId="0" applyNumberFormat="1" applyFont="1" applyFill="1" applyBorder="1" applyAlignment="1">
      <alignment vertical="center" wrapText="1"/>
    </xf>
    <xf numFmtId="165" fontId="9" fillId="3" borderId="2" xfId="0" applyNumberFormat="1" applyFont="1" applyFill="1" applyBorder="1"/>
    <xf numFmtId="0" fontId="13" fillId="6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166" fontId="6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6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topLeftCell="A14" workbookViewId="0">
      <selection activeCell="H21" sqref="H21"/>
    </sheetView>
  </sheetViews>
  <sheetFormatPr defaultColWidth="8.85546875" defaultRowHeight="15" x14ac:dyDescent="0.25"/>
  <cols>
    <col min="1" max="1" width="10.7109375" style="16" bestFit="1" customWidth="1"/>
    <col min="2" max="2" width="14.5703125" style="17" customWidth="1"/>
    <col min="3" max="3" width="64.42578125" style="18" customWidth="1"/>
    <col min="4" max="4" width="41.140625" style="11" customWidth="1"/>
    <col min="5" max="5" width="25.140625" style="2" customWidth="1"/>
    <col min="6" max="6" width="11.5703125" style="17" customWidth="1"/>
    <col min="7" max="7" width="11.42578125" style="20" customWidth="1"/>
    <col min="8" max="8" width="12.85546875" style="2" customWidth="1"/>
    <col min="9" max="16384" width="8.85546875" style="3"/>
  </cols>
  <sheetData>
    <row r="1" spans="1:10" x14ac:dyDescent="0.25">
      <c r="A1" s="123" t="s">
        <v>22</v>
      </c>
      <c r="B1" s="123"/>
      <c r="C1" s="123"/>
      <c r="D1" s="123"/>
      <c r="E1" s="123"/>
      <c r="F1" s="124" t="s">
        <v>23</v>
      </c>
      <c r="G1" s="124"/>
    </row>
    <row r="2" spans="1:10" ht="30" x14ac:dyDescent="0.25">
      <c r="A2" s="4" t="s">
        <v>21</v>
      </c>
      <c r="B2" s="5" t="s">
        <v>0</v>
      </c>
      <c r="C2" s="6" t="s">
        <v>10</v>
      </c>
      <c r="D2" s="1" t="s">
        <v>6</v>
      </c>
      <c r="E2" s="7" t="s">
        <v>7</v>
      </c>
      <c r="F2" s="7" t="s">
        <v>5</v>
      </c>
      <c r="G2" s="8" t="s">
        <v>1</v>
      </c>
      <c r="H2" s="27" t="s">
        <v>53</v>
      </c>
    </row>
    <row r="3" spans="1:10" ht="34.5" customHeight="1" x14ac:dyDescent="0.25">
      <c r="A3" s="56">
        <v>45428</v>
      </c>
      <c r="B3" s="99" t="s">
        <v>89</v>
      </c>
      <c r="C3" s="74" t="s">
        <v>90</v>
      </c>
      <c r="D3" s="100" t="s">
        <v>9</v>
      </c>
      <c r="E3" s="60" t="s">
        <v>56</v>
      </c>
      <c r="F3" s="61">
        <v>45657</v>
      </c>
      <c r="G3" s="70">
        <v>50000</v>
      </c>
      <c r="H3" s="28">
        <f>12500+12500+25000</f>
        <v>50000</v>
      </c>
    </row>
    <row r="4" spans="1:10" ht="30" customHeight="1" x14ac:dyDescent="0.25">
      <c r="A4" s="56">
        <v>45345</v>
      </c>
      <c r="B4" s="57" t="s">
        <v>54</v>
      </c>
      <c r="C4" s="58" t="s">
        <v>55</v>
      </c>
      <c r="D4" s="59" t="s">
        <v>16</v>
      </c>
      <c r="E4" s="60" t="s">
        <v>56</v>
      </c>
      <c r="F4" s="61"/>
      <c r="G4" s="62">
        <v>140</v>
      </c>
      <c r="H4" s="28">
        <f>167+65</f>
        <v>232</v>
      </c>
      <c r="J4" s="122"/>
    </row>
    <row r="5" spans="1:10" ht="34.5" customHeight="1" x14ac:dyDescent="0.25">
      <c r="A5" s="56">
        <v>45345</v>
      </c>
      <c r="B5" s="63" t="s">
        <v>57</v>
      </c>
      <c r="C5" s="64" t="s">
        <v>58</v>
      </c>
      <c r="D5" s="65" t="s">
        <v>19</v>
      </c>
      <c r="E5" s="66" t="s">
        <v>8</v>
      </c>
      <c r="F5" s="61"/>
      <c r="G5" s="67">
        <v>1675</v>
      </c>
      <c r="H5" s="28">
        <v>1675</v>
      </c>
    </row>
    <row r="6" spans="1:10" ht="28.5" customHeight="1" x14ac:dyDescent="0.25">
      <c r="A6" s="31">
        <v>45127</v>
      </c>
      <c r="B6" s="36" t="s">
        <v>49</v>
      </c>
      <c r="C6" s="45" t="s">
        <v>50</v>
      </c>
      <c r="D6" s="38" t="s">
        <v>14</v>
      </c>
      <c r="E6" s="33" t="s">
        <v>8</v>
      </c>
      <c r="F6" s="34">
        <v>45535</v>
      </c>
      <c r="G6" s="35">
        <v>2500</v>
      </c>
      <c r="H6" s="28">
        <f>328+328+360+360+360</f>
        <v>1736</v>
      </c>
    </row>
    <row r="7" spans="1:10" ht="28.5" customHeight="1" x14ac:dyDescent="0.25">
      <c r="A7" s="56">
        <v>45345</v>
      </c>
      <c r="B7" s="63" t="s">
        <v>59</v>
      </c>
      <c r="C7" s="68" t="s">
        <v>60</v>
      </c>
      <c r="D7" s="59" t="s">
        <v>13</v>
      </c>
      <c r="E7" s="69" t="s">
        <v>56</v>
      </c>
      <c r="F7" s="61">
        <v>45657</v>
      </c>
      <c r="G7" s="70">
        <v>4990</v>
      </c>
      <c r="H7" s="28">
        <f>1242.36+1242.36+1242.36+1242.36</f>
        <v>4969.4399999999996</v>
      </c>
    </row>
    <row r="8" spans="1:10" ht="28.5" customHeight="1" x14ac:dyDescent="0.25">
      <c r="A8" s="56">
        <v>45400</v>
      </c>
      <c r="B8" s="63" t="s">
        <v>91</v>
      </c>
      <c r="C8" s="68" t="s">
        <v>61</v>
      </c>
      <c r="D8" s="59" t="s">
        <v>13</v>
      </c>
      <c r="E8" s="69" t="s">
        <v>56</v>
      </c>
      <c r="F8" s="61">
        <v>45657</v>
      </c>
      <c r="G8" s="70">
        <v>328</v>
      </c>
      <c r="H8" s="28">
        <v>214</v>
      </c>
    </row>
    <row r="9" spans="1:10" x14ac:dyDescent="0.25">
      <c r="A9" s="56">
        <v>45345</v>
      </c>
      <c r="B9" s="63" t="s">
        <v>62</v>
      </c>
      <c r="C9" s="71" t="s">
        <v>63</v>
      </c>
      <c r="D9" s="72" t="s">
        <v>4</v>
      </c>
      <c r="E9" s="69" t="s">
        <v>56</v>
      </c>
      <c r="F9" s="61">
        <v>45657</v>
      </c>
      <c r="G9" s="70">
        <v>1500</v>
      </c>
      <c r="H9" s="28">
        <f>57.88+137.02+73.71</f>
        <v>268.61</v>
      </c>
    </row>
    <row r="10" spans="1:10" x14ac:dyDescent="0.25">
      <c r="A10" s="56">
        <v>45357</v>
      </c>
      <c r="B10" s="63" t="s">
        <v>64</v>
      </c>
      <c r="C10" s="71" t="s">
        <v>65</v>
      </c>
      <c r="D10" s="72" t="s">
        <v>66</v>
      </c>
      <c r="E10" s="69" t="s">
        <v>56</v>
      </c>
      <c r="F10" s="61">
        <v>45657</v>
      </c>
      <c r="G10" s="70">
        <v>750</v>
      </c>
      <c r="H10" s="28"/>
    </row>
    <row r="11" spans="1:10" x14ac:dyDescent="0.25">
      <c r="A11" s="56">
        <v>45357</v>
      </c>
      <c r="B11" s="63" t="s">
        <v>67</v>
      </c>
      <c r="C11" s="71" t="s">
        <v>68</v>
      </c>
      <c r="D11" s="72" t="s">
        <v>69</v>
      </c>
      <c r="E11" s="69" t="s">
        <v>56</v>
      </c>
      <c r="F11" s="61">
        <v>45657</v>
      </c>
      <c r="G11" s="70">
        <v>1200</v>
      </c>
      <c r="H11" s="28">
        <v>1100</v>
      </c>
    </row>
    <row r="12" spans="1:10" x14ac:dyDescent="0.25">
      <c r="A12" s="56">
        <v>45435</v>
      </c>
      <c r="B12" s="63" t="s">
        <v>92</v>
      </c>
      <c r="C12" s="74" t="s">
        <v>93</v>
      </c>
      <c r="D12" s="72" t="s">
        <v>27</v>
      </c>
      <c r="E12" s="69" t="s">
        <v>56</v>
      </c>
      <c r="F12" s="61"/>
      <c r="G12" s="70">
        <v>820</v>
      </c>
      <c r="H12" s="28">
        <v>795.31</v>
      </c>
    </row>
    <row r="13" spans="1:10" x14ac:dyDescent="0.25">
      <c r="A13" s="56">
        <v>45345</v>
      </c>
      <c r="B13" s="63" t="s">
        <v>70</v>
      </c>
      <c r="C13" s="74" t="s">
        <v>71</v>
      </c>
      <c r="D13" s="72" t="s">
        <v>27</v>
      </c>
      <c r="E13" s="75" t="s">
        <v>56</v>
      </c>
      <c r="F13" s="61"/>
      <c r="G13" s="76">
        <v>2000</v>
      </c>
      <c r="H13" s="28">
        <v>1720.01</v>
      </c>
    </row>
    <row r="14" spans="1:10" ht="22.5" x14ac:dyDescent="0.25">
      <c r="A14" s="31">
        <v>44999</v>
      </c>
      <c r="B14" s="36" t="s">
        <v>36</v>
      </c>
      <c r="C14" s="32" t="s">
        <v>37</v>
      </c>
      <c r="D14" s="41" t="s">
        <v>27</v>
      </c>
      <c r="E14" s="50" t="s">
        <v>8</v>
      </c>
      <c r="F14" s="49">
        <v>45473</v>
      </c>
      <c r="G14" s="51">
        <v>2000</v>
      </c>
      <c r="H14" s="28"/>
    </row>
    <row r="15" spans="1:10" ht="21.75" customHeight="1" x14ac:dyDescent="0.25">
      <c r="A15" s="56">
        <v>45356</v>
      </c>
      <c r="B15" s="63" t="s">
        <v>72</v>
      </c>
      <c r="C15" s="74" t="s">
        <v>73</v>
      </c>
      <c r="D15" s="128" t="s">
        <v>15</v>
      </c>
      <c r="E15" s="75" t="s">
        <v>56</v>
      </c>
      <c r="F15" s="61">
        <v>45657</v>
      </c>
      <c r="G15" s="77">
        <v>150</v>
      </c>
      <c r="H15" s="28"/>
    </row>
    <row r="16" spans="1:10" ht="23.25" customHeight="1" thickBot="1" x14ac:dyDescent="0.3">
      <c r="A16" s="56">
        <v>45356</v>
      </c>
      <c r="B16" s="78" t="s">
        <v>74</v>
      </c>
      <c r="C16" s="79" t="s">
        <v>75</v>
      </c>
      <c r="D16" s="129"/>
      <c r="E16" s="75" t="s">
        <v>56</v>
      </c>
      <c r="F16" s="61">
        <v>45657</v>
      </c>
      <c r="G16" s="80">
        <v>250</v>
      </c>
      <c r="H16" s="28">
        <f>156+78</f>
        <v>234</v>
      </c>
    </row>
    <row r="17" spans="1:8" ht="23.25" customHeight="1" x14ac:dyDescent="0.25">
      <c r="A17" s="53">
        <v>45075</v>
      </c>
      <c r="B17" s="52" t="s">
        <v>43</v>
      </c>
      <c r="C17" s="37" t="s">
        <v>44</v>
      </c>
      <c r="D17" s="46" t="s">
        <v>12</v>
      </c>
      <c r="E17" s="33" t="s">
        <v>8</v>
      </c>
      <c r="F17" s="49">
        <v>45459</v>
      </c>
      <c r="G17" s="54">
        <v>180</v>
      </c>
      <c r="H17" s="108"/>
    </row>
    <row r="18" spans="1:8" ht="30.75" customHeight="1" x14ac:dyDescent="0.25">
      <c r="A18" s="101">
        <v>45440</v>
      </c>
      <c r="B18" s="102" t="s">
        <v>94</v>
      </c>
      <c r="C18" s="64" t="s">
        <v>95</v>
      </c>
      <c r="D18" s="87" t="s">
        <v>12</v>
      </c>
      <c r="E18" s="75" t="s">
        <v>56</v>
      </c>
      <c r="F18" s="93">
        <v>45824</v>
      </c>
      <c r="G18" s="94">
        <v>180</v>
      </c>
      <c r="H18" s="28">
        <v>180</v>
      </c>
    </row>
    <row r="19" spans="1:8" ht="33" customHeight="1" x14ac:dyDescent="0.25">
      <c r="A19" s="125">
        <v>44999</v>
      </c>
      <c r="B19" s="132" t="s">
        <v>38</v>
      </c>
      <c r="C19" s="135" t="s">
        <v>39</v>
      </c>
      <c r="D19" s="46" t="s">
        <v>40</v>
      </c>
      <c r="E19" s="138" t="s">
        <v>8</v>
      </c>
      <c r="F19" s="141">
        <v>45291</v>
      </c>
      <c r="G19" s="144">
        <v>5000</v>
      </c>
      <c r="H19" s="28">
        <v>300</v>
      </c>
    </row>
    <row r="20" spans="1:8" ht="33" customHeight="1" x14ac:dyDescent="0.25">
      <c r="A20" s="126"/>
      <c r="B20" s="133"/>
      <c r="C20" s="136"/>
      <c r="D20" s="46" t="s">
        <v>48</v>
      </c>
      <c r="E20" s="139"/>
      <c r="F20" s="142"/>
      <c r="G20" s="145"/>
      <c r="H20" s="28"/>
    </row>
    <row r="21" spans="1:8" ht="33" customHeight="1" x14ac:dyDescent="0.25">
      <c r="A21" s="126"/>
      <c r="B21" s="133"/>
      <c r="C21" s="136"/>
      <c r="D21" s="46" t="s">
        <v>52</v>
      </c>
      <c r="E21" s="139"/>
      <c r="F21" s="142"/>
      <c r="G21" s="145"/>
      <c r="H21" s="28">
        <v>600</v>
      </c>
    </row>
    <row r="22" spans="1:8" ht="33" customHeight="1" x14ac:dyDescent="0.25">
      <c r="A22" s="126"/>
      <c r="B22" s="133"/>
      <c r="C22" s="136"/>
      <c r="D22" s="55" t="s">
        <v>51</v>
      </c>
      <c r="E22" s="139"/>
      <c r="F22" s="142"/>
      <c r="G22" s="145"/>
      <c r="H22" s="28">
        <v>257</v>
      </c>
    </row>
    <row r="23" spans="1:8" ht="33" customHeight="1" x14ac:dyDescent="0.25">
      <c r="A23" s="126"/>
      <c r="B23" s="133"/>
      <c r="C23" s="136"/>
      <c r="D23" s="46"/>
      <c r="E23" s="139"/>
      <c r="F23" s="142"/>
      <c r="G23" s="145"/>
      <c r="H23" s="28"/>
    </row>
    <row r="24" spans="1:8" ht="33" customHeight="1" x14ac:dyDescent="0.25">
      <c r="A24" s="127"/>
      <c r="B24" s="134"/>
      <c r="C24" s="137"/>
      <c r="D24" s="46"/>
      <c r="E24" s="140"/>
      <c r="F24" s="143"/>
      <c r="G24" s="146"/>
      <c r="H24" s="28"/>
    </row>
    <row r="25" spans="1:8" ht="33" customHeight="1" x14ac:dyDescent="0.25">
      <c r="A25" s="48">
        <v>45127</v>
      </c>
      <c r="B25" s="36" t="s">
        <v>46</v>
      </c>
      <c r="C25" s="37" t="s">
        <v>47</v>
      </c>
      <c r="D25" s="46" t="s">
        <v>18</v>
      </c>
      <c r="E25" s="33" t="s">
        <v>8</v>
      </c>
      <c r="F25" s="43">
        <v>45535</v>
      </c>
      <c r="G25" s="44">
        <v>7500</v>
      </c>
      <c r="H25" s="29">
        <v>3120</v>
      </c>
    </row>
    <row r="26" spans="1:8" ht="30.75" customHeight="1" x14ac:dyDescent="0.25">
      <c r="A26" s="81"/>
      <c r="B26" s="82" t="s">
        <v>28</v>
      </c>
      <c r="C26" s="83" t="s">
        <v>29</v>
      </c>
      <c r="D26" s="82" t="s">
        <v>17</v>
      </c>
      <c r="E26" s="73" t="s">
        <v>8</v>
      </c>
      <c r="F26" s="84"/>
      <c r="G26" s="85">
        <v>163.93</v>
      </c>
      <c r="H26" s="29"/>
    </row>
    <row r="27" spans="1:8" ht="30.75" customHeight="1" x14ac:dyDescent="0.25">
      <c r="A27" s="31">
        <v>44999</v>
      </c>
      <c r="B27" s="36" t="s">
        <v>41</v>
      </c>
      <c r="C27" s="47" t="s">
        <v>42</v>
      </c>
      <c r="D27" s="46" t="s">
        <v>20</v>
      </c>
      <c r="E27" s="33" t="s">
        <v>8</v>
      </c>
      <c r="F27" s="43">
        <v>45291</v>
      </c>
      <c r="G27" s="44">
        <v>2000</v>
      </c>
      <c r="H27" s="29"/>
    </row>
    <row r="28" spans="1:8" ht="30.75" customHeight="1" x14ac:dyDescent="0.25">
      <c r="A28" s="56">
        <v>45454</v>
      </c>
      <c r="B28" s="87" t="s">
        <v>115</v>
      </c>
      <c r="C28" s="107" t="s">
        <v>96</v>
      </c>
      <c r="D28" s="87" t="s">
        <v>11</v>
      </c>
      <c r="E28" s="69" t="s">
        <v>8</v>
      </c>
      <c r="F28" s="88">
        <v>45657</v>
      </c>
      <c r="G28" s="89">
        <v>600</v>
      </c>
      <c r="H28" s="29">
        <f>42+130</f>
        <v>172</v>
      </c>
    </row>
    <row r="29" spans="1:8" ht="30.75" customHeight="1" x14ac:dyDescent="0.25">
      <c r="A29" s="56">
        <v>45345</v>
      </c>
      <c r="B29" s="86" t="s">
        <v>76</v>
      </c>
      <c r="C29" s="64" t="s">
        <v>77</v>
      </c>
      <c r="D29" s="87" t="s">
        <v>78</v>
      </c>
      <c r="E29" s="69" t="s">
        <v>56</v>
      </c>
      <c r="F29" s="88">
        <v>45657</v>
      </c>
      <c r="G29" s="89">
        <v>500</v>
      </c>
      <c r="H29" s="30">
        <v>500</v>
      </c>
    </row>
    <row r="30" spans="1:8" ht="30.75" customHeight="1" x14ac:dyDescent="0.25">
      <c r="A30" s="90">
        <v>45356</v>
      </c>
      <c r="B30" s="91" t="s">
        <v>79</v>
      </c>
      <c r="C30" s="92" t="s">
        <v>80</v>
      </c>
      <c r="D30" s="59" t="s">
        <v>78</v>
      </c>
      <c r="E30" s="75" t="s">
        <v>56</v>
      </c>
      <c r="F30" s="93">
        <v>45657</v>
      </c>
      <c r="G30" s="94">
        <v>500</v>
      </c>
      <c r="H30" s="30">
        <v>500</v>
      </c>
    </row>
    <row r="31" spans="1:8" ht="30.75" customHeight="1" x14ac:dyDescent="0.25">
      <c r="A31" s="56">
        <v>45363</v>
      </c>
      <c r="B31" s="95" t="s">
        <v>81</v>
      </c>
      <c r="C31" s="64" t="s">
        <v>82</v>
      </c>
      <c r="D31" s="72" t="s">
        <v>83</v>
      </c>
      <c r="E31" s="96" t="s">
        <v>56</v>
      </c>
      <c r="F31" s="61">
        <v>45657</v>
      </c>
      <c r="G31" s="97">
        <v>14000</v>
      </c>
      <c r="H31" s="28">
        <f>12120+239</f>
        <v>12359</v>
      </c>
    </row>
    <row r="32" spans="1:8" ht="30.75" customHeight="1" x14ac:dyDescent="0.25">
      <c r="A32" s="56">
        <v>45364</v>
      </c>
      <c r="B32" s="98" t="s">
        <v>84</v>
      </c>
      <c r="C32" s="64" t="s">
        <v>85</v>
      </c>
      <c r="D32" s="72" t="s">
        <v>86</v>
      </c>
      <c r="E32" s="96" t="s">
        <v>56</v>
      </c>
      <c r="F32" s="61">
        <v>45657</v>
      </c>
      <c r="G32" s="97">
        <v>49000</v>
      </c>
      <c r="H32" s="28">
        <v>46324</v>
      </c>
    </row>
    <row r="33" spans="1:8" ht="30.75" customHeight="1" x14ac:dyDescent="0.25">
      <c r="A33" s="56">
        <v>45363</v>
      </c>
      <c r="B33" s="98" t="s">
        <v>87</v>
      </c>
      <c r="C33" s="64" t="s">
        <v>88</v>
      </c>
      <c r="D33" s="72" t="s">
        <v>86</v>
      </c>
      <c r="E33" s="96" t="s">
        <v>56</v>
      </c>
      <c r="F33" s="61">
        <v>45657</v>
      </c>
      <c r="G33" s="97">
        <v>13000</v>
      </c>
      <c r="H33" s="28">
        <v>12740.5</v>
      </c>
    </row>
    <row r="34" spans="1:8" x14ac:dyDescent="0.25">
      <c r="A34" s="56">
        <v>45379</v>
      </c>
      <c r="B34" s="98" t="s">
        <v>97</v>
      </c>
      <c r="C34" s="68" t="s">
        <v>98</v>
      </c>
      <c r="D34" s="72" t="s">
        <v>99</v>
      </c>
      <c r="E34" s="96" t="s">
        <v>56</v>
      </c>
      <c r="F34" s="88">
        <v>45657</v>
      </c>
      <c r="G34" s="89">
        <v>120000</v>
      </c>
      <c r="H34" s="28">
        <f>345.15+764.27+736.53+757.9+730.37</f>
        <v>3334.22</v>
      </c>
    </row>
    <row r="35" spans="1:8" ht="28.5" customHeight="1" x14ac:dyDescent="0.25">
      <c r="A35" s="103">
        <v>45412</v>
      </c>
      <c r="B35" s="95" t="s">
        <v>103</v>
      </c>
      <c r="C35" s="64" t="s">
        <v>104</v>
      </c>
      <c r="D35" s="72" t="s">
        <v>105</v>
      </c>
      <c r="E35" s="96" t="s">
        <v>56</v>
      </c>
      <c r="F35" s="88">
        <v>45657</v>
      </c>
      <c r="G35" s="104">
        <v>4275</v>
      </c>
      <c r="H35" s="28">
        <v>4275</v>
      </c>
    </row>
    <row r="36" spans="1:8" x14ac:dyDescent="0.25">
      <c r="A36" s="103">
        <v>45412</v>
      </c>
      <c r="B36" s="95" t="s">
        <v>106</v>
      </c>
      <c r="C36" s="64" t="s">
        <v>107</v>
      </c>
      <c r="D36" s="72" t="s">
        <v>108</v>
      </c>
      <c r="E36" s="96" t="s">
        <v>56</v>
      </c>
      <c r="F36" s="88">
        <v>45657</v>
      </c>
      <c r="G36" s="104">
        <v>3846</v>
      </c>
      <c r="H36" s="28">
        <f>450+283+283+283</f>
        <v>1299</v>
      </c>
    </row>
    <row r="37" spans="1:8" ht="30" x14ac:dyDescent="0.25">
      <c r="A37" s="103">
        <v>45412</v>
      </c>
      <c r="B37" s="95" t="s">
        <v>109</v>
      </c>
      <c r="C37" s="64" t="s">
        <v>110</v>
      </c>
      <c r="D37" s="72" t="s">
        <v>111</v>
      </c>
      <c r="E37" s="96" t="s">
        <v>56</v>
      </c>
      <c r="F37" s="88">
        <v>45657</v>
      </c>
      <c r="G37" s="104">
        <v>5000</v>
      </c>
      <c r="H37" s="28">
        <v>4990</v>
      </c>
    </row>
    <row r="38" spans="1:8" x14ac:dyDescent="0.25">
      <c r="A38" s="103">
        <v>45428</v>
      </c>
      <c r="B38" s="105" t="s">
        <v>112</v>
      </c>
      <c r="C38" s="64" t="s">
        <v>113</v>
      </c>
      <c r="D38" s="72" t="s">
        <v>114</v>
      </c>
      <c r="E38" s="96" t="s">
        <v>56</v>
      </c>
      <c r="F38" s="88">
        <v>45657</v>
      </c>
      <c r="G38" s="106">
        <v>2800</v>
      </c>
      <c r="H38" s="28">
        <v>2442.62</v>
      </c>
    </row>
    <row r="39" spans="1:8" x14ac:dyDescent="0.25">
      <c r="A39" s="103">
        <v>45389</v>
      </c>
      <c r="B39" s="95" t="s">
        <v>116</v>
      </c>
      <c r="C39" s="109" t="s">
        <v>117</v>
      </c>
      <c r="D39" s="72" t="s">
        <v>118</v>
      </c>
      <c r="E39" s="96" t="s">
        <v>56</v>
      </c>
      <c r="F39" s="88">
        <v>45657</v>
      </c>
      <c r="G39" s="106">
        <v>205</v>
      </c>
      <c r="H39" s="28">
        <v>204.23</v>
      </c>
    </row>
    <row r="40" spans="1:8" x14ac:dyDescent="0.25">
      <c r="A40" s="103">
        <v>45484</v>
      </c>
      <c r="B40" s="95" t="s">
        <v>119</v>
      </c>
      <c r="C40" s="109" t="s">
        <v>120</v>
      </c>
      <c r="D40" s="72" t="s">
        <v>121</v>
      </c>
      <c r="E40" s="96" t="s">
        <v>56</v>
      </c>
      <c r="F40" s="88">
        <v>45657</v>
      </c>
      <c r="G40" s="106">
        <v>200</v>
      </c>
      <c r="H40" s="28">
        <v>125</v>
      </c>
    </row>
    <row r="41" spans="1:8" ht="30" x14ac:dyDescent="0.25">
      <c r="A41" s="103">
        <v>45490</v>
      </c>
      <c r="B41" s="95" t="s">
        <v>122</v>
      </c>
      <c r="C41" s="109" t="s">
        <v>123</v>
      </c>
      <c r="D41" s="87" t="s">
        <v>124</v>
      </c>
      <c r="E41" s="96" t="s">
        <v>56</v>
      </c>
      <c r="F41" s="88">
        <v>45657</v>
      </c>
      <c r="G41" s="106">
        <v>220</v>
      </c>
      <c r="H41" s="28">
        <v>180.35</v>
      </c>
    </row>
    <row r="42" spans="1:8" ht="23.45" customHeight="1" x14ac:dyDescent="0.25">
      <c r="A42" s="110">
        <v>45551</v>
      </c>
      <c r="B42" s="111" t="s">
        <v>125</v>
      </c>
      <c r="C42" s="112" t="s">
        <v>126</v>
      </c>
      <c r="D42" s="113" t="s">
        <v>127</v>
      </c>
      <c r="E42" s="114" t="s">
        <v>56</v>
      </c>
      <c r="F42" s="43">
        <v>45657</v>
      </c>
      <c r="G42" s="115">
        <v>400</v>
      </c>
      <c r="H42" s="28">
        <f>110+200</f>
        <v>310</v>
      </c>
    </row>
    <row r="43" spans="1:8" ht="33.6" customHeight="1" x14ac:dyDescent="0.25">
      <c r="A43" s="110">
        <v>45555</v>
      </c>
      <c r="B43" s="116" t="s">
        <v>128</v>
      </c>
      <c r="C43" s="112" t="s">
        <v>129</v>
      </c>
      <c r="D43" s="117" t="s">
        <v>130</v>
      </c>
      <c r="E43" s="114" t="s">
        <v>56</v>
      </c>
      <c r="F43" s="43">
        <v>45920</v>
      </c>
      <c r="G43" s="118">
        <v>1500</v>
      </c>
      <c r="H43" s="28"/>
    </row>
    <row r="44" spans="1:8" ht="28.15" customHeight="1" x14ac:dyDescent="0.25">
      <c r="A44" s="110">
        <v>45574</v>
      </c>
      <c r="B44" s="116" t="s">
        <v>131</v>
      </c>
      <c r="C44" s="112" t="s">
        <v>132</v>
      </c>
      <c r="D44" s="117" t="s">
        <v>133</v>
      </c>
      <c r="E44" s="114" t="s">
        <v>56</v>
      </c>
      <c r="F44" s="43">
        <v>45657</v>
      </c>
      <c r="G44" s="118">
        <v>1530</v>
      </c>
      <c r="H44" s="28">
        <v>1530</v>
      </c>
    </row>
    <row r="45" spans="1:8" ht="30.6" customHeight="1" x14ac:dyDescent="0.25">
      <c r="A45" s="110">
        <v>45574</v>
      </c>
      <c r="B45" s="116" t="s">
        <v>134</v>
      </c>
      <c r="C45" s="112" t="s">
        <v>135</v>
      </c>
      <c r="D45" s="117" t="s">
        <v>136</v>
      </c>
      <c r="E45" s="114" t="s">
        <v>56</v>
      </c>
      <c r="F45" s="43">
        <v>45657</v>
      </c>
      <c r="G45" s="118">
        <v>2200</v>
      </c>
      <c r="H45" s="28">
        <v>2188.52</v>
      </c>
    </row>
    <row r="46" spans="1:8" ht="27" customHeight="1" x14ac:dyDescent="0.25">
      <c r="A46" s="110">
        <v>45574</v>
      </c>
      <c r="B46" s="116" t="s">
        <v>137</v>
      </c>
      <c r="C46" s="112" t="s">
        <v>138</v>
      </c>
      <c r="D46" s="117" t="s">
        <v>139</v>
      </c>
      <c r="E46" s="114" t="s">
        <v>56</v>
      </c>
      <c r="F46" s="43">
        <v>45657</v>
      </c>
      <c r="G46" s="118">
        <v>1500</v>
      </c>
      <c r="H46" s="28">
        <f>704.55+25</f>
        <v>729.55</v>
      </c>
    </row>
    <row r="47" spans="1:8" ht="29.45" customHeight="1" x14ac:dyDescent="0.25">
      <c r="A47" s="110">
        <v>45574</v>
      </c>
      <c r="B47" s="116" t="s">
        <v>140</v>
      </c>
      <c r="C47" s="112" t="s">
        <v>141</v>
      </c>
      <c r="D47" s="117" t="s">
        <v>142</v>
      </c>
      <c r="E47" s="114" t="s">
        <v>56</v>
      </c>
      <c r="F47" s="43">
        <v>45657</v>
      </c>
      <c r="G47" s="118">
        <v>1200</v>
      </c>
      <c r="H47" s="28">
        <v>600</v>
      </c>
    </row>
    <row r="48" spans="1:8" ht="26.45" customHeight="1" x14ac:dyDescent="0.25">
      <c r="A48" s="110">
        <v>45574</v>
      </c>
      <c r="B48" s="116" t="s">
        <v>143</v>
      </c>
      <c r="C48" s="112" t="s">
        <v>144</v>
      </c>
      <c r="D48" s="117" t="s">
        <v>145</v>
      </c>
      <c r="E48" s="114" t="s">
        <v>56</v>
      </c>
      <c r="F48" s="43">
        <v>45657</v>
      </c>
      <c r="G48" s="118">
        <v>3000</v>
      </c>
      <c r="H48" s="28">
        <v>3000</v>
      </c>
    </row>
    <row r="49" spans="1:8" ht="27.6" customHeight="1" x14ac:dyDescent="0.25">
      <c r="A49" s="110">
        <v>45574</v>
      </c>
      <c r="B49" s="116" t="s">
        <v>146</v>
      </c>
      <c r="C49" s="112" t="s">
        <v>147</v>
      </c>
      <c r="D49" s="117" t="s">
        <v>148</v>
      </c>
      <c r="E49" s="114" t="s">
        <v>56</v>
      </c>
      <c r="F49" s="43">
        <v>45657</v>
      </c>
      <c r="G49" s="118">
        <v>280</v>
      </c>
      <c r="H49" s="28">
        <v>280</v>
      </c>
    </row>
    <row r="50" spans="1:8" ht="27.6" customHeight="1" x14ac:dyDescent="0.25">
      <c r="A50" s="110">
        <v>45574</v>
      </c>
      <c r="B50" s="116" t="s">
        <v>149</v>
      </c>
      <c r="C50" s="112" t="s">
        <v>150</v>
      </c>
      <c r="D50" s="117" t="s">
        <v>151</v>
      </c>
      <c r="E50" s="114" t="s">
        <v>56</v>
      </c>
      <c r="F50" s="43">
        <v>45657</v>
      </c>
      <c r="G50" s="118">
        <v>40</v>
      </c>
      <c r="H50" s="28">
        <v>32.79</v>
      </c>
    </row>
    <row r="51" spans="1:8" ht="41.45" customHeight="1" x14ac:dyDescent="0.25">
      <c r="A51" s="110">
        <v>45574</v>
      </c>
      <c r="B51" s="116" t="s">
        <v>152</v>
      </c>
      <c r="C51" s="112" t="s">
        <v>153</v>
      </c>
      <c r="D51" s="117" t="s">
        <v>154</v>
      </c>
      <c r="E51" s="114" t="s">
        <v>56</v>
      </c>
      <c r="F51" s="43">
        <v>45657</v>
      </c>
      <c r="G51" s="118">
        <v>600</v>
      </c>
      <c r="H51" s="28">
        <v>590</v>
      </c>
    </row>
    <row r="52" spans="1:8" ht="41.45" customHeight="1" x14ac:dyDescent="0.25">
      <c r="A52" s="110">
        <v>45574</v>
      </c>
      <c r="B52" s="116" t="s">
        <v>155</v>
      </c>
      <c r="C52" s="112" t="s">
        <v>156</v>
      </c>
      <c r="D52" s="117" t="s">
        <v>157</v>
      </c>
      <c r="E52" s="114" t="s">
        <v>56</v>
      </c>
      <c r="F52" s="43">
        <v>45657</v>
      </c>
      <c r="G52" s="118">
        <v>73</v>
      </c>
      <c r="H52" s="28">
        <v>65</v>
      </c>
    </row>
    <row r="53" spans="1:8" ht="41.45" customHeight="1" x14ac:dyDescent="0.25">
      <c r="A53" s="110">
        <v>45574</v>
      </c>
      <c r="B53" s="116" t="s">
        <v>158</v>
      </c>
      <c r="C53" s="112" t="s">
        <v>159</v>
      </c>
      <c r="D53" s="117" t="s">
        <v>160</v>
      </c>
      <c r="E53" s="114" t="s">
        <v>56</v>
      </c>
      <c r="F53" s="43">
        <v>45657</v>
      </c>
      <c r="G53" s="118">
        <v>300</v>
      </c>
      <c r="H53" s="28">
        <v>135</v>
      </c>
    </row>
    <row r="54" spans="1:8" ht="41.45" customHeight="1" x14ac:dyDescent="0.25">
      <c r="A54" s="110">
        <v>45595</v>
      </c>
      <c r="B54" s="116" t="s">
        <v>164</v>
      </c>
      <c r="C54" s="112" t="s">
        <v>165</v>
      </c>
      <c r="D54" s="117" t="s">
        <v>166</v>
      </c>
      <c r="E54" s="114" t="s">
        <v>56</v>
      </c>
      <c r="F54" s="43">
        <v>45808</v>
      </c>
      <c r="G54" s="118">
        <v>4888</v>
      </c>
      <c r="H54" s="28">
        <v>2080</v>
      </c>
    </row>
    <row r="55" spans="1:8" ht="41.45" customHeight="1" x14ac:dyDescent="0.25">
      <c r="A55" s="110"/>
      <c r="B55" s="116"/>
      <c r="C55" s="112" t="s">
        <v>167</v>
      </c>
      <c r="D55" s="117" t="s">
        <v>168</v>
      </c>
      <c r="E55" s="114" t="s">
        <v>56</v>
      </c>
      <c r="F55" s="34">
        <v>45657</v>
      </c>
      <c r="G55" s="118">
        <v>304</v>
      </c>
      <c r="H55" s="28"/>
    </row>
    <row r="56" spans="1:8" ht="41.45" customHeight="1" x14ac:dyDescent="0.25">
      <c r="A56" s="110"/>
      <c r="B56" s="116"/>
      <c r="C56" s="112" t="s">
        <v>169</v>
      </c>
      <c r="D56" s="117" t="s">
        <v>170</v>
      </c>
      <c r="E56" s="114" t="s">
        <v>56</v>
      </c>
      <c r="F56" s="34">
        <v>45657</v>
      </c>
      <c r="G56" s="118">
        <v>50</v>
      </c>
      <c r="H56" s="28"/>
    </row>
    <row r="57" spans="1:8" ht="41.45" customHeight="1" x14ac:dyDescent="0.25">
      <c r="A57" s="110">
        <v>45595</v>
      </c>
      <c r="B57" s="116" t="s">
        <v>171</v>
      </c>
      <c r="C57" s="112" t="s">
        <v>172</v>
      </c>
      <c r="D57" s="117" t="s">
        <v>173</v>
      </c>
      <c r="E57" s="114" t="s">
        <v>56</v>
      </c>
      <c r="F57" s="43">
        <v>45657</v>
      </c>
      <c r="G57" s="118">
        <v>300</v>
      </c>
      <c r="H57" s="28">
        <v>300</v>
      </c>
    </row>
    <row r="58" spans="1:8" x14ac:dyDescent="0.25">
      <c r="A58" s="10"/>
      <c r="B58" s="11"/>
      <c r="C58" s="12"/>
      <c r="E58" s="13"/>
      <c r="F58" s="14"/>
      <c r="G58" s="15"/>
      <c r="H58" s="28"/>
    </row>
    <row r="59" spans="1:8" x14ac:dyDescent="0.25">
      <c r="A59" s="9"/>
      <c r="B59" s="130" t="s">
        <v>3</v>
      </c>
      <c r="C59" s="130"/>
      <c r="D59" s="130"/>
      <c r="E59" s="130"/>
      <c r="F59" s="130"/>
      <c r="G59" s="131"/>
      <c r="H59" s="29"/>
    </row>
    <row r="60" spans="1:8" ht="23.25" x14ac:dyDescent="0.25">
      <c r="A60" s="31">
        <v>44963</v>
      </c>
      <c r="B60" s="39" t="s">
        <v>30</v>
      </c>
      <c r="C60" s="40" t="s">
        <v>31</v>
      </c>
      <c r="D60" s="41" t="s">
        <v>45</v>
      </c>
      <c r="E60" s="42" t="s">
        <v>8</v>
      </c>
      <c r="F60" s="43">
        <v>45291</v>
      </c>
      <c r="G60" s="44">
        <v>2500</v>
      </c>
      <c r="H60" s="28">
        <f>67.55+74.36+83.9+74.47+75.9+76.2+72.34+71.99+146.94+73.07+74.1+64.01+69.72+55.63+55.75+48.11+47.61+48.11+47.61+115.24</f>
        <v>1442.6099999999994</v>
      </c>
    </row>
    <row r="61" spans="1:8" ht="23.25" x14ac:dyDescent="0.25">
      <c r="A61" s="31">
        <v>44963</v>
      </c>
      <c r="B61" s="39" t="s">
        <v>32</v>
      </c>
      <c r="C61" s="40" t="s">
        <v>33</v>
      </c>
      <c r="D61" s="41" t="s">
        <v>2</v>
      </c>
      <c r="E61" s="42" t="s">
        <v>8</v>
      </c>
      <c r="F61" s="43">
        <v>45291</v>
      </c>
      <c r="G61" s="44">
        <v>20000</v>
      </c>
      <c r="H61" s="28">
        <f>66.74+181.36+69.46+43.27+11.78+109.68+73.88+55.76+121.8+531.8+195.4</f>
        <v>1460.9299999999998</v>
      </c>
    </row>
    <row r="62" spans="1:8" ht="23.25" x14ac:dyDescent="0.25">
      <c r="A62" s="31">
        <v>44963</v>
      </c>
      <c r="B62" s="39" t="s">
        <v>34</v>
      </c>
      <c r="C62" s="40" t="s">
        <v>35</v>
      </c>
      <c r="D62" s="41" t="s">
        <v>24</v>
      </c>
      <c r="E62" s="42" t="s">
        <v>8</v>
      </c>
      <c r="F62" s="43">
        <v>45291</v>
      </c>
      <c r="G62" s="44">
        <v>9500</v>
      </c>
      <c r="H62" s="28">
        <f>370+90+169.9+160+160+370+95+177.49+170+170+160+160+167.49+370+90+160+370+90+167.49+160+370+20.84+90.33+97.82+21.77+118.36+160</f>
        <v>4706.49</v>
      </c>
    </row>
    <row r="63" spans="1:8" ht="34.15" customHeight="1" x14ac:dyDescent="0.25">
      <c r="A63" s="119">
        <v>45551</v>
      </c>
      <c r="B63" s="120" t="s">
        <v>161</v>
      </c>
      <c r="C63" s="121" t="s">
        <v>162</v>
      </c>
      <c r="D63" s="117" t="s">
        <v>163</v>
      </c>
      <c r="E63" s="114" t="s">
        <v>56</v>
      </c>
      <c r="F63" s="43">
        <v>45657</v>
      </c>
      <c r="G63" s="44">
        <v>4800</v>
      </c>
      <c r="H63" s="28">
        <f>377.38+46.26</f>
        <v>423.64</v>
      </c>
    </row>
    <row r="64" spans="1:8" x14ac:dyDescent="0.25">
      <c r="A64" s="103">
        <v>45412</v>
      </c>
      <c r="B64" s="95" t="s">
        <v>100</v>
      </c>
      <c r="C64" s="64" t="s">
        <v>101</v>
      </c>
      <c r="D64" s="72" t="s">
        <v>102</v>
      </c>
      <c r="E64" s="96" t="s">
        <v>56</v>
      </c>
      <c r="F64" s="88">
        <v>45657</v>
      </c>
      <c r="G64" s="104">
        <v>3810</v>
      </c>
      <c r="H64" s="28">
        <f>141.57+272.1+328.22</f>
        <v>741.8900000000001</v>
      </c>
    </row>
    <row r="65" spans="1:8" ht="30.75" customHeight="1" x14ac:dyDescent="0.25">
      <c r="A65" s="9">
        <v>44238</v>
      </c>
      <c r="B65" s="21" t="s">
        <v>26</v>
      </c>
      <c r="C65" s="22" t="s">
        <v>25</v>
      </c>
      <c r="D65" s="23" t="s">
        <v>20</v>
      </c>
      <c r="E65" s="24" t="s">
        <v>8</v>
      </c>
      <c r="F65" s="25">
        <v>44561</v>
      </c>
      <c r="G65" s="26">
        <v>1000</v>
      </c>
      <c r="H65" s="28"/>
    </row>
    <row r="67" spans="1:8" x14ac:dyDescent="0.25">
      <c r="H67" s="3"/>
    </row>
    <row r="68" spans="1:8" x14ac:dyDescent="0.25">
      <c r="H68" s="3"/>
    </row>
    <row r="71" spans="1:8" x14ac:dyDescent="0.25">
      <c r="B71" s="19"/>
    </row>
  </sheetData>
  <mergeCells count="10">
    <mergeCell ref="A1:E1"/>
    <mergeCell ref="F1:G1"/>
    <mergeCell ref="A19:A24"/>
    <mergeCell ref="D15:D16"/>
    <mergeCell ref="B59:G59"/>
    <mergeCell ref="B19:B24"/>
    <mergeCell ref="C19:C24"/>
    <mergeCell ref="E19:E24"/>
    <mergeCell ref="F19:F24"/>
    <mergeCell ref="G19:G2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Props1.xml><?xml version="1.0" encoding="utf-8"?>
<ds:datastoreItem xmlns:ds="http://schemas.openxmlformats.org/officeDocument/2006/customXml" ds:itemID="{9FD734F8-DACA-413B-97D5-45822076C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44E68C-A7FE-421A-B83E-D62F094A4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C351EC-6E7D-44FD-A81F-8111B7E66006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2025-01-30T10:48:11Z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